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4175" windowHeight="7365" activeTab="1"/>
  </bookViews>
  <sheets>
    <sheet name="141224_Ewelina_Avejo" sheetId="1" r:id="rId1"/>
    <sheet name="Analyzed" sheetId="2" r:id="rId2"/>
  </sheets>
  <calcPr calcId="124519"/>
</workbook>
</file>

<file path=xl/calcChain.xml><?xml version="1.0" encoding="utf-8"?>
<calcChain xmlns="http://schemas.openxmlformats.org/spreadsheetml/2006/main">
  <c r="J36" i="2"/>
  <c r="K36"/>
  <c r="L36"/>
  <c r="M36"/>
  <c r="J37"/>
  <c r="K37"/>
  <c r="L37"/>
  <c r="M37"/>
  <c r="J38"/>
  <c r="K38"/>
  <c r="L38"/>
  <c r="M38"/>
  <c r="J39"/>
  <c r="K39"/>
  <c r="L39"/>
  <c r="M39"/>
  <c r="J40"/>
  <c r="K40"/>
  <c r="L40"/>
  <c r="M40"/>
  <c r="J41"/>
  <c r="K41"/>
  <c r="L41"/>
  <c r="M41"/>
  <c r="J42"/>
  <c r="K42"/>
  <c r="L42"/>
  <c r="M42"/>
  <c r="J43"/>
  <c r="K43"/>
  <c r="L43"/>
  <c r="M43"/>
  <c r="C36"/>
  <c r="D36"/>
  <c r="E36"/>
  <c r="F36"/>
  <c r="G36"/>
  <c r="H36"/>
  <c r="I36"/>
  <c r="C37"/>
  <c r="D37"/>
  <c r="E37"/>
  <c r="F37"/>
  <c r="G37"/>
  <c r="H37"/>
  <c r="I37"/>
  <c r="C38"/>
  <c r="D38"/>
  <c r="E38"/>
  <c r="F38"/>
  <c r="G38"/>
  <c r="H38"/>
  <c r="I38"/>
  <c r="C39"/>
  <c r="D39"/>
  <c r="E39"/>
  <c r="F39"/>
  <c r="G39"/>
  <c r="H39"/>
  <c r="I39"/>
  <c r="C40"/>
  <c r="D40"/>
  <c r="E40"/>
  <c r="F40"/>
  <c r="G40"/>
  <c r="H40"/>
  <c r="I40"/>
  <c r="C41"/>
  <c r="D41"/>
  <c r="E41"/>
  <c r="F41"/>
  <c r="G41"/>
  <c r="H41"/>
  <c r="I41"/>
  <c r="C42"/>
  <c r="D42"/>
  <c r="E42"/>
  <c r="F42"/>
  <c r="G42"/>
  <c r="H42"/>
  <c r="I42"/>
  <c r="C43"/>
  <c r="D43"/>
  <c r="E43"/>
  <c r="F43"/>
  <c r="G43"/>
  <c r="H43"/>
  <c r="I43"/>
  <c r="B38"/>
  <c r="B39"/>
  <c r="B40"/>
  <c r="B41"/>
  <c r="B42"/>
  <c r="B43"/>
  <c r="B37"/>
  <c r="B36"/>
  <c r="I48"/>
  <c r="I49"/>
  <c r="I50"/>
  <c r="I51"/>
  <c r="I52"/>
  <c r="I53"/>
  <c r="I54"/>
  <c r="I47"/>
  <c r="H47"/>
  <c r="H48"/>
  <c r="H49"/>
  <c r="H50"/>
  <c r="H51"/>
  <c r="H52"/>
  <c r="H53"/>
  <c r="H54"/>
  <c r="G48"/>
  <c r="G49"/>
  <c r="G50"/>
  <c r="G51"/>
  <c r="G52"/>
  <c r="G53"/>
  <c r="G54"/>
  <c r="G47"/>
  <c r="J14"/>
  <c r="J15"/>
  <c r="J16"/>
  <c r="J17"/>
  <c r="J18"/>
  <c r="J19"/>
  <c r="J20"/>
  <c r="J21"/>
  <c r="E14"/>
  <c r="F14"/>
  <c r="G14"/>
  <c r="H14"/>
  <c r="I14"/>
  <c r="E15"/>
  <c r="F15"/>
  <c r="G15"/>
  <c r="H15"/>
  <c r="I15"/>
  <c r="E16"/>
  <c r="F16"/>
  <c r="G16"/>
  <c r="H16"/>
  <c r="I16"/>
  <c r="E17"/>
  <c r="F17"/>
  <c r="G17"/>
  <c r="H17"/>
  <c r="I17"/>
  <c r="E18"/>
  <c r="F18"/>
  <c r="G18"/>
  <c r="H18"/>
  <c r="I18"/>
  <c r="E19"/>
  <c r="F19"/>
  <c r="G19"/>
  <c r="H19"/>
  <c r="I19"/>
  <c r="E20"/>
  <c r="F20"/>
  <c r="G20"/>
  <c r="H20"/>
  <c r="I20"/>
  <c r="E21"/>
  <c r="F21"/>
  <c r="G21"/>
  <c r="H21"/>
  <c r="I21"/>
  <c r="C3"/>
  <c r="C4" s="1"/>
  <c r="C5" s="1"/>
  <c r="C6" s="1"/>
  <c r="C7" s="1"/>
  <c r="C8" s="1"/>
  <c r="C9" s="1"/>
  <c r="D4" i="1"/>
  <c r="D5" s="1"/>
  <c r="D6" s="1"/>
  <c r="D7" s="1"/>
  <c r="D8" s="1"/>
  <c r="D9" s="1"/>
  <c r="D10" s="1"/>
</calcChain>
</file>

<file path=xl/sharedStrings.xml><?xml version="1.0" encoding="utf-8"?>
<sst xmlns="http://schemas.openxmlformats.org/spreadsheetml/2006/main" count="61" uniqueCount="30">
  <si>
    <t>##BLOCKS= 5</t>
  </si>
  <si>
    <t>Plate:</t>
  </si>
  <si>
    <t>Plate01</t>
  </si>
  <si>
    <t>PlateFormat</t>
  </si>
  <si>
    <t>Endpoint</t>
  </si>
  <si>
    <t>Fluorescence</t>
  </si>
  <si>
    <t>Raw</t>
  </si>
  <si>
    <t>Manual</t>
  </si>
  <si>
    <t>Temperature(¡C)</t>
  </si>
  <si>
    <t>~End</t>
  </si>
  <si>
    <t>Plate02</t>
  </si>
  <si>
    <t>Standards</t>
  </si>
  <si>
    <t>A</t>
  </si>
  <si>
    <t>B</t>
  </si>
  <si>
    <t>C</t>
  </si>
  <si>
    <t>D</t>
  </si>
  <si>
    <t>E</t>
  </si>
  <si>
    <t>F</t>
  </si>
  <si>
    <t>G</t>
  </si>
  <si>
    <t>H</t>
  </si>
  <si>
    <t>y = 326030x - 53074</t>
  </si>
  <si>
    <t>Stock concentrations, raw intensity is 1/2 stock concentration</t>
  </si>
  <si>
    <t>Recheck, messed up placement of samples</t>
  </si>
  <si>
    <t>AVEJO</t>
  </si>
  <si>
    <t>Plate03- Rechecks</t>
  </si>
  <si>
    <t>Rechecks</t>
  </si>
  <si>
    <t>Stand intensities</t>
  </si>
  <si>
    <t>Concentrations</t>
  </si>
  <si>
    <t>y=386870x - 13898</t>
  </si>
  <si>
    <t>y = 32227x - 29275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</si>
</sst>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0" fontId="0" fillId="33" borderId="0" xfId="0" applyFont="1" applyFill="1"/>
    <xf numFmtId="165" fontId="0" fillId="33" borderId="0" xfId="0" applyNumberFormat="1" applyFill="1"/>
    <xf numFmtId="2" fontId="0" fillId="0" borderId="0" xfId="0" applyNumberFormat="1"/>
    <xf numFmtId="2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1641076115485587"/>
                  <c:y val="-6.9572397200349967E-2"/>
                </c:manualLayout>
              </c:layout>
              <c:numFmt formatCode="General" sourceLinked="0"/>
            </c:trendlineLbl>
          </c:trendline>
          <c:xVal>
            <c:numRef>
              <c:f>'141224_Ewelina_Avejo'!$D$4:$D$11</c:f>
              <c:numCache>
                <c:formatCode>General</c:formatCode>
                <c:ptCount val="8"/>
                <c:pt idx="0">
                  <c:v>58.5</c:v>
                </c:pt>
                <c:pt idx="1">
                  <c:v>29.25</c:v>
                </c:pt>
                <c:pt idx="2">
                  <c:v>14.625</c:v>
                </c:pt>
                <c:pt idx="3">
                  <c:v>7.3125</c:v>
                </c:pt>
                <c:pt idx="4">
                  <c:v>3.65625</c:v>
                </c:pt>
                <c:pt idx="5">
                  <c:v>1.828125</c:v>
                </c:pt>
                <c:pt idx="6">
                  <c:v>0.9140625</c:v>
                </c:pt>
                <c:pt idx="7">
                  <c:v>0</c:v>
                </c:pt>
              </c:numCache>
            </c:numRef>
          </c:xVal>
          <c:yVal>
            <c:numRef>
              <c:f>'141224_Ewelina_Avejo'!$E$4:$E$11</c:f>
              <c:numCache>
                <c:formatCode>General</c:formatCode>
                <c:ptCount val="8"/>
                <c:pt idx="0">
                  <c:v>19069800</c:v>
                </c:pt>
                <c:pt idx="1">
                  <c:v>9357639</c:v>
                </c:pt>
                <c:pt idx="2">
                  <c:v>4821518</c:v>
                </c:pt>
                <c:pt idx="3">
                  <c:v>2227774</c:v>
                </c:pt>
                <c:pt idx="4">
                  <c:v>1110545</c:v>
                </c:pt>
                <c:pt idx="5">
                  <c:v>568625</c:v>
                </c:pt>
                <c:pt idx="6">
                  <c:v>267540</c:v>
                </c:pt>
                <c:pt idx="7">
                  <c:v>0</c:v>
                </c:pt>
              </c:numCache>
            </c:numRef>
          </c:yVal>
        </c:ser>
        <c:axId val="60872576"/>
        <c:axId val="60874112"/>
      </c:scatterChart>
      <c:valAx>
        <c:axId val="60872576"/>
        <c:scaling>
          <c:orientation val="minMax"/>
        </c:scaling>
        <c:axPos val="b"/>
        <c:numFmt formatCode="General" sourceLinked="1"/>
        <c:tickLblPos val="nextTo"/>
        <c:crossAx val="60874112"/>
        <c:crosses val="autoZero"/>
        <c:crossBetween val="midCat"/>
      </c:valAx>
      <c:valAx>
        <c:axId val="60874112"/>
        <c:scaling>
          <c:orientation val="minMax"/>
        </c:scaling>
        <c:axPos val="l"/>
        <c:majorGridlines/>
        <c:numFmt formatCode="General" sourceLinked="1"/>
        <c:tickLblPos val="nextTo"/>
        <c:crossAx val="608725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'141224_Ewelina_Avejo'!$K$27:$K$34</c:f>
              <c:numCache>
                <c:formatCode>General</c:formatCode>
                <c:ptCount val="8"/>
                <c:pt idx="1">
                  <c:v>29.25</c:v>
                </c:pt>
                <c:pt idx="2">
                  <c:v>14.625</c:v>
                </c:pt>
                <c:pt idx="3">
                  <c:v>7.3125</c:v>
                </c:pt>
                <c:pt idx="4">
                  <c:v>3.65625</c:v>
                </c:pt>
                <c:pt idx="5">
                  <c:v>1.828125</c:v>
                </c:pt>
                <c:pt idx="6">
                  <c:v>0.9140625</c:v>
                </c:pt>
                <c:pt idx="7">
                  <c:v>0</c:v>
                </c:pt>
              </c:numCache>
            </c:numRef>
          </c:xVal>
          <c:yVal>
            <c:numRef>
              <c:f>'141224_Ewelina_Avejo'!$L$27:$L$34</c:f>
              <c:numCache>
                <c:formatCode>General</c:formatCode>
                <c:ptCount val="8"/>
                <c:pt idx="1">
                  <c:v>11239538</c:v>
                </c:pt>
                <c:pt idx="2">
                  <c:v>5503923</c:v>
                </c:pt>
                <c:pt idx="3">
                  <c:v>2494599</c:v>
                </c:pt>
                <c:pt idx="4">
                  <c:v>1194559</c:v>
                </c:pt>
                <c:pt idx="5">
                  <c:v>609458</c:v>
                </c:pt>
                <c:pt idx="6">
                  <c:v>263583</c:v>
                </c:pt>
                <c:pt idx="7">
                  <c:v>0</c:v>
                </c:pt>
              </c:numCache>
            </c:numRef>
          </c:yVal>
        </c:ser>
        <c:axId val="43214336"/>
        <c:axId val="43212800"/>
      </c:scatterChart>
      <c:valAx>
        <c:axId val="43214336"/>
        <c:scaling>
          <c:orientation val="minMax"/>
        </c:scaling>
        <c:axPos val="b"/>
        <c:numFmt formatCode="General" sourceLinked="1"/>
        <c:tickLblPos val="nextTo"/>
        <c:crossAx val="43212800"/>
        <c:crosses val="autoZero"/>
        <c:crossBetween val="midCat"/>
      </c:valAx>
      <c:valAx>
        <c:axId val="43212800"/>
        <c:scaling>
          <c:orientation val="minMax"/>
        </c:scaling>
        <c:axPos val="l"/>
        <c:majorGridlines/>
        <c:numFmt formatCode="General" sourceLinked="1"/>
        <c:tickLblPos val="nextTo"/>
        <c:crossAx val="432143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1641076115485626"/>
                  <c:y val="-6.9572397200349995E-2"/>
                </c:manualLayout>
              </c:layout>
              <c:numFmt formatCode="General" sourceLinked="0"/>
            </c:trendlineLbl>
          </c:trendline>
          <c:xVal>
            <c:numRef>
              <c:f>'141224_Ewelina_Avejo'!$D$5:$D$11</c:f>
              <c:numCache>
                <c:formatCode>General</c:formatCode>
                <c:ptCount val="7"/>
                <c:pt idx="0">
                  <c:v>29.25</c:v>
                </c:pt>
                <c:pt idx="1">
                  <c:v>14.625</c:v>
                </c:pt>
                <c:pt idx="2">
                  <c:v>7.3125</c:v>
                </c:pt>
                <c:pt idx="3">
                  <c:v>3.65625</c:v>
                </c:pt>
                <c:pt idx="4">
                  <c:v>1.828125</c:v>
                </c:pt>
                <c:pt idx="5">
                  <c:v>0.9140625</c:v>
                </c:pt>
                <c:pt idx="6">
                  <c:v>0</c:v>
                </c:pt>
              </c:numCache>
            </c:numRef>
          </c:xVal>
          <c:yVal>
            <c:numRef>
              <c:f>'141224_Ewelina_Avejo'!$E$5:$E$11</c:f>
              <c:numCache>
                <c:formatCode>General</c:formatCode>
                <c:ptCount val="7"/>
                <c:pt idx="0">
                  <c:v>9357639</c:v>
                </c:pt>
                <c:pt idx="1">
                  <c:v>4821518</c:v>
                </c:pt>
                <c:pt idx="2">
                  <c:v>2227774</c:v>
                </c:pt>
                <c:pt idx="3">
                  <c:v>1110545</c:v>
                </c:pt>
                <c:pt idx="4">
                  <c:v>568625</c:v>
                </c:pt>
                <c:pt idx="5">
                  <c:v>267540</c:v>
                </c:pt>
                <c:pt idx="6">
                  <c:v>0</c:v>
                </c:pt>
              </c:numCache>
            </c:numRef>
          </c:yVal>
        </c:ser>
        <c:axId val="65457536"/>
        <c:axId val="65461248"/>
      </c:scatterChart>
      <c:valAx>
        <c:axId val="65457536"/>
        <c:scaling>
          <c:orientation val="minMax"/>
        </c:scaling>
        <c:axPos val="b"/>
        <c:numFmt formatCode="General" sourceLinked="1"/>
        <c:tickLblPos val="nextTo"/>
        <c:crossAx val="65461248"/>
        <c:crosses val="autoZero"/>
        <c:crossBetween val="midCat"/>
      </c:valAx>
      <c:valAx>
        <c:axId val="65461248"/>
        <c:scaling>
          <c:orientation val="minMax"/>
        </c:scaling>
        <c:axPos val="l"/>
        <c:majorGridlines/>
        <c:numFmt formatCode="General" sourceLinked="1"/>
        <c:tickLblPos val="nextTo"/>
        <c:crossAx val="654575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2</xdr:row>
      <xdr:rowOff>28575</xdr:rowOff>
    </xdr:from>
    <xdr:to>
      <xdr:col>21</xdr:col>
      <xdr:colOff>542925</xdr:colOff>
      <xdr:row>16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19</xdr:row>
      <xdr:rowOff>161925</xdr:rowOff>
    </xdr:from>
    <xdr:to>
      <xdr:col>9</xdr:col>
      <xdr:colOff>295275</xdr:colOff>
      <xdr:row>34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21</xdr:col>
      <xdr:colOff>304800</xdr:colOff>
      <xdr:row>32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4"/>
  <sheetViews>
    <sheetView topLeftCell="H10" workbookViewId="0">
      <selection activeCell="O19" sqref="O19"/>
    </sheetView>
  </sheetViews>
  <sheetFormatPr defaultRowHeight="15"/>
  <sheetData>
    <row r="1" spans="1:31">
      <c r="A1" t="s">
        <v>0</v>
      </c>
    </row>
    <row r="2" spans="1:31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1</v>
      </c>
      <c r="P2">
        <v>1</v>
      </c>
      <c r="Q2">
        <v>535</v>
      </c>
      <c r="R2">
        <v>1</v>
      </c>
      <c r="S2">
        <v>12</v>
      </c>
      <c r="T2">
        <v>96</v>
      </c>
      <c r="U2">
        <v>485</v>
      </c>
      <c r="V2" t="s">
        <v>7</v>
      </c>
      <c r="Z2">
        <v>0</v>
      </c>
      <c r="AD2">
        <v>1</v>
      </c>
      <c r="AE2">
        <v>8</v>
      </c>
    </row>
    <row r="3" spans="1:31">
      <c r="B3" t="s">
        <v>8</v>
      </c>
      <c r="C3">
        <v>1</v>
      </c>
      <c r="D3" t="s">
        <v>11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31">
      <c r="B4">
        <v>24.5</v>
      </c>
      <c r="D4">
        <f>11.7*5</f>
        <v>58.5</v>
      </c>
      <c r="E4">
        <v>19069800</v>
      </c>
      <c r="F4">
        <v>16868106</v>
      </c>
      <c r="G4">
        <v>8849930</v>
      </c>
      <c r="H4">
        <v>4472351</v>
      </c>
      <c r="I4">
        <v>642006</v>
      </c>
      <c r="J4">
        <v>1737993</v>
      </c>
      <c r="K4">
        <v>3845576</v>
      </c>
    </row>
    <row r="5" spans="1:31">
      <c r="D5">
        <f>D4/2</f>
        <v>29.25</v>
      </c>
      <c r="E5">
        <v>9357639</v>
      </c>
      <c r="F5">
        <v>16055688</v>
      </c>
      <c r="G5">
        <v>10921948</v>
      </c>
      <c r="H5">
        <v>4456276</v>
      </c>
      <c r="I5">
        <v>7149214</v>
      </c>
      <c r="J5">
        <v>7287796</v>
      </c>
      <c r="K5">
        <v>4659857</v>
      </c>
    </row>
    <row r="6" spans="1:31">
      <c r="D6">
        <f t="shared" ref="D6:D10" si="0">D5/2</f>
        <v>14.625</v>
      </c>
      <c r="E6">
        <v>4821518</v>
      </c>
      <c r="F6">
        <v>11292668</v>
      </c>
      <c r="G6">
        <v>13864417</v>
      </c>
      <c r="H6">
        <v>199410</v>
      </c>
      <c r="I6">
        <v>5262342</v>
      </c>
      <c r="J6">
        <v>4369599</v>
      </c>
      <c r="K6">
        <v>3583253</v>
      </c>
    </row>
    <row r="7" spans="1:31">
      <c r="D7">
        <f t="shared" si="0"/>
        <v>7.3125</v>
      </c>
      <c r="E7">
        <v>2227774</v>
      </c>
      <c r="F7">
        <v>21357488</v>
      </c>
      <c r="G7">
        <v>10811952</v>
      </c>
      <c r="H7">
        <v>215186</v>
      </c>
      <c r="I7">
        <v>8907636</v>
      </c>
      <c r="J7">
        <v>6546059</v>
      </c>
      <c r="K7">
        <v>2270187</v>
      </c>
    </row>
    <row r="8" spans="1:31">
      <c r="D8">
        <f t="shared" si="0"/>
        <v>3.65625</v>
      </c>
      <c r="E8">
        <v>1110545</v>
      </c>
      <c r="F8">
        <v>14199724</v>
      </c>
      <c r="G8">
        <v>10752282</v>
      </c>
      <c r="H8">
        <v>1918999</v>
      </c>
      <c r="I8">
        <v>7843741</v>
      </c>
      <c r="J8">
        <v>3314778</v>
      </c>
      <c r="K8">
        <v>5330879</v>
      </c>
    </row>
    <row r="9" spans="1:31">
      <c r="D9">
        <f t="shared" si="0"/>
        <v>1.828125</v>
      </c>
      <c r="E9">
        <v>568625</v>
      </c>
      <c r="F9">
        <v>22597448</v>
      </c>
      <c r="G9">
        <v>9842745</v>
      </c>
      <c r="H9">
        <v>366732</v>
      </c>
      <c r="I9">
        <v>6289568</v>
      </c>
      <c r="J9">
        <v>5676398</v>
      </c>
      <c r="K9">
        <v>724447</v>
      </c>
    </row>
    <row r="10" spans="1:31">
      <c r="D10">
        <f t="shared" si="0"/>
        <v>0.9140625</v>
      </c>
      <c r="E10">
        <v>267540</v>
      </c>
      <c r="F10">
        <v>22327816</v>
      </c>
      <c r="G10">
        <v>10560754</v>
      </c>
      <c r="H10">
        <v>20473366</v>
      </c>
      <c r="I10">
        <v>5817018</v>
      </c>
      <c r="J10">
        <v>2162026</v>
      </c>
      <c r="K10">
        <v>2499641</v>
      </c>
    </row>
    <row r="11" spans="1:31">
      <c r="D11">
        <v>0</v>
      </c>
      <c r="E11">
        <v>0</v>
      </c>
      <c r="F11">
        <v>13044051</v>
      </c>
      <c r="G11">
        <v>8959180</v>
      </c>
      <c r="H11">
        <v>87913</v>
      </c>
      <c r="I11">
        <v>5810126</v>
      </c>
      <c r="J11">
        <v>12540712</v>
      </c>
      <c r="K11">
        <v>6594</v>
      </c>
    </row>
    <row r="13" spans="1:31">
      <c r="A13" t="s">
        <v>9</v>
      </c>
    </row>
    <row r="14" spans="1:31">
      <c r="A14" t="s">
        <v>1</v>
      </c>
      <c r="B14" t="s">
        <v>10</v>
      </c>
      <c r="C14">
        <v>1.3</v>
      </c>
      <c r="D14" t="s">
        <v>3</v>
      </c>
      <c r="E14" t="s">
        <v>4</v>
      </c>
      <c r="F14" t="s">
        <v>5</v>
      </c>
      <c r="G14" t="b">
        <v>0</v>
      </c>
      <c r="H14" t="s">
        <v>6</v>
      </c>
      <c r="I14" t="b">
        <v>0</v>
      </c>
      <c r="J14">
        <v>1</v>
      </c>
      <c r="P14">
        <v>1</v>
      </c>
      <c r="Q14">
        <v>535</v>
      </c>
      <c r="R14">
        <v>1</v>
      </c>
      <c r="S14">
        <v>12</v>
      </c>
      <c r="T14">
        <v>96</v>
      </c>
      <c r="U14">
        <v>485</v>
      </c>
      <c r="V14" t="s">
        <v>7</v>
      </c>
      <c r="Z14">
        <v>0</v>
      </c>
      <c r="AD14">
        <v>1</v>
      </c>
      <c r="AE14">
        <v>8</v>
      </c>
    </row>
    <row r="15" spans="1:31">
      <c r="B15" t="s">
        <v>8</v>
      </c>
      <c r="C15">
        <v>1</v>
      </c>
      <c r="D15">
        <v>2</v>
      </c>
      <c r="E15">
        <v>3</v>
      </c>
      <c r="F15">
        <v>4</v>
      </c>
      <c r="G15">
        <v>5</v>
      </c>
      <c r="H15">
        <v>6</v>
      </c>
      <c r="I15">
        <v>7</v>
      </c>
      <c r="J15">
        <v>8</v>
      </c>
      <c r="K15">
        <v>9</v>
      </c>
      <c r="L15">
        <v>10</v>
      </c>
      <c r="M15">
        <v>11</v>
      </c>
      <c r="N15">
        <v>12</v>
      </c>
    </row>
    <row r="16" spans="1:31">
      <c r="B16">
        <v>24.5</v>
      </c>
      <c r="C16">
        <v>2397162</v>
      </c>
      <c r="D16">
        <v>1115743</v>
      </c>
      <c r="E16">
        <v>1453463</v>
      </c>
      <c r="F16">
        <v>1199963</v>
      </c>
      <c r="G16">
        <v>1064345</v>
      </c>
      <c r="H16">
        <v>1216284</v>
      </c>
      <c r="I16">
        <v>1710073</v>
      </c>
      <c r="J16">
        <v>877065</v>
      </c>
      <c r="K16">
        <v>1338617</v>
      </c>
      <c r="L16">
        <v>3554083</v>
      </c>
      <c r="M16">
        <v>9943</v>
      </c>
      <c r="N16">
        <v>1458861</v>
      </c>
    </row>
    <row r="17" spans="2:14">
      <c r="C17">
        <v>1074521</v>
      </c>
      <c r="D17">
        <v>942144</v>
      </c>
      <c r="E17">
        <v>1198995</v>
      </c>
      <c r="F17">
        <v>1006722</v>
      </c>
      <c r="G17">
        <v>2291379</v>
      </c>
      <c r="H17">
        <v>1315784</v>
      </c>
      <c r="I17">
        <v>1285496</v>
      </c>
      <c r="J17">
        <v>875459</v>
      </c>
      <c r="K17">
        <v>1239218</v>
      </c>
      <c r="L17">
        <v>1074805</v>
      </c>
      <c r="M17">
        <v>1284838</v>
      </c>
      <c r="N17">
        <v>1316005</v>
      </c>
    </row>
    <row r="18" spans="2:14">
      <c r="C18">
        <v>668497</v>
      </c>
      <c r="D18">
        <v>279406</v>
      </c>
      <c r="E18">
        <v>812509</v>
      </c>
      <c r="F18">
        <v>1039376</v>
      </c>
      <c r="G18">
        <v>1310645</v>
      </c>
      <c r="H18">
        <v>1339005</v>
      </c>
      <c r="I18">
        <v>1050946</v>
      </c>
      <c r="J18">
        <v>1151320</v>
      </c>
      <c r="K18">
        <v>990775</v>
      </c>
      <c r="L18">
        <v>3335279</v>
      </c>
      <c r="M18">
        <v>9708</v>
      </c>
      <c r="N18">
        <v>1432382</v>
      </c>
    </row>
    <row r="19" spans="2:14">
      <c r="C19">
        <v>1930103</v>
      </c>
      <c r="D19">
        <v>1329366</v>
      </c>
      <c r="E19">
        <v>1213680</v>
      </c>
      <c r="F19">
        <v>1318904</v>
      </c>
      <c r="G19">
        <v>1860727</v>
      </c>
      <c r="H19">
        <v>1880355</v>
      </c>
      <c r="I19">
        <v>1729121</v>
      </c>
      <c r="J19">
        <v>805335</v>
      </c>
      <c r="K19">
        <v>938784</v>
      </c>
      <c r="L19">
        <v>5081449</v>
      </c>
      <c r="M19">
        <v>14424</v>
      </c>
      <c r="N19">
        <v>821653</v>
      </c>
    </row>
    <row r="20" spans="2:14">
      <c r="C20">
        <v>1391854</v>
      </c>
      <c r="D20">
        <v>1341778</v>
      </c>
      <c r="E20">
        <v>667235</v>
      </c>
      <c r="F20">
        <v>1593092</v>
      </c>
      <c r="G20">
        <v>1682600</v>
      </c>
      <c r="H20">
        <v>1394684</v>
      </c>
      <c r="I20">
        <v>1250535</v>
      </c>
      <c r="J20">
        <v>1672237</v>
      </c>
      <c r="K20">
        <v>924105</v>
      </c>
      <c r="L20">
        <v>2758159</v>
      </c>
      <c r="M20">
        <v>9786</v>
      </c>
      <c r="N20">
        <v>1344702</v>
      </c>
    </row>
    <row r="21" spans="2:14">
      <c r="C21">
        <v>1036992</v>
      </c>
      <c r="D21">
        <v>991547</v>
      </c>
      <c r="E21">
        <v>2014926</v>
      </c>
      <c r="F21">
        <v>1632628</v>
      </c>
      <c r="G21">
        <v>1409560</v>
      </c>
      <c r="H21">
        <v>1805447</v>
      </c>
      <c r="I21">
        <v>1577528</v>
      </c>
      <c r="J21">
        <v>1581887</v>
      </c>
      <c r="K21">
        <v>2318238</v>
      </c>
      <c r="L21">
        <v>3076386</v>
      </c>
      <c r="M21">
        <v>9502</v>
      </c>
      <c r="N21">
        <v>997707</v>
      </c>
    </row>
    <row r="22" spans="2:14">
      <c r="C22">
        <v>791748</v>
      </c>
      <c r="D22">
        <v>1356005</v>
      </c>
      <c r="E22">
        <v>1705260</v>
      </c>
      <c r="F22">
        <v>988002</v>
      </c>
      <c r="G22">
        <v>1682654</v>
      </c>
      <c r="H22">
        <v>1561926</v>
      </c>
      <c r="I22">
        <v>956629</v>
      </c>
      <c r="J22">
        <v>1628860</v>
      </c>
      <c r="K22">
        <v>1126107</v>
      </c>
      <c r="L22">
        <v>3496252</v>
      </c>
      <c r="M22">
        <v>8644</v>
      </c>
      <c r="N22">
        <v>1397300</v>
      </c>
    </row>
    <row r="23" spans="2:14">
      <c r="C23">
        <v>1330504</v>
      </c>
      <c r="D23">
        <v>1394646</v>
      </c>
      <c r="E23">
        <v>1479183</v>
      </c>
      <c r="F23">
        <v>783029</v>
      </c>
      <c r="G23">
        <v>1169392</v>
      </c>
      <c r="H23">
        <v>1874506</v>
      </c>
      <c r="I23">
        <v>1442876</v>
      </c>
      <c r="J23">
        <v>410390</v>
      </c>
      <c r="K23">
        <v>1156606</v>
      </c>
      <c r="L23">
        <v>2225173</v>
      </c>
      <c r="M23">
        <v>7516</v>
      </c>
      <c r="N23">
        <v>1261554</v>
      </c>
    </row>
    <row r="25" spans="2:14">
      <c r="B25" t="s">
        <v>24</v>
      </c>
    </row>
    <row r="26" spans="2:14">
      <c r="B26" t="s">
        <v>8</v>
      </c>
      <c r="C26">
        <v>1</v>
      </c>
      <c r="D26">
        <v>2</v>
      </c>
      <c r="E26">
        <v>3</v>
      </c>
      <c r="F26">
        <v>4</v>
      </c>
      <c r="G26">
        <v>5</v>
      </c>
      <c r="H26">
        <v>6</v>
      </c>
      <c r="I26">
        <v>7</v>
      </c>
      <c r="J26">
        <v>8</v>
      </c>
      <c r="K26" t="s">
        <v>11</v>
      </c>
      <c r="L26">
        <v>10</v>
      </c>
      <c r="M26">
        <v>11</v>
      </c>
      <c r="N26">
        <v>12</v>
      </c>
    </row>
    <row r="27" spans="2:14">
      <c r="B27">
        <v>26.5</v>
      </c>
      <c r="M27">
        <v>4661711</v>
      </c>
      <c r="N27">
        <v>1509405</v>
      </c>
    </row>
    <row r="28" spans="2:14">
      <c r="K28">
        <v>29.25</v>
      </c>
      <c r="L28">
        <v>11239538</v>
      </c>
      <c r="M28">
        <v>1926877</v>
      </c>
      <c r="N28">
        <v>2225880</v>
      </c>
    </row>
    <row r="29" spans="2:14">
      <c r="K29">
        <v>14.625</v>
      </c>
      <c r="L29">
        <v>5503923</v>
      </c>
      <c r="M29">
        <v>3314706</v>
      </c>
      <c r="N29">
        <v>2836392</v>
      </c>
    </row>
    <row r="30" spans="2:14">
      <c r="K30">
        <v>7.3125</v>
      </c>
      <c r="L30">
        <v>2494599</v>
      </c>
      <c r="M30">
        <v>3128749</v>
      </c>
      <c r="N30">
        <v>5300821</v>
      </c>
    </row>
    <row r="31" spans="2:14">
      <c r="K31">
        <v>3.65625</v>
      </c>
      <c r="L31">
        <v>1194559</v>
      </c>
      <c r="M31">
        <v>2003164</v>
      </c>
      <c r="N31">
        <v>3489042</v>
      </c>
    </row>
    <row r="32" spans="2:14">
      <c r="K32">
        <v>1.828125</v>
      </c>
      <c r="L32">
        <v>609458</v>
      </c>
      <c r="M32">
        <v>2945344</v>
      </c>
      <c r="N32">
        <v>2658008</v>
      </c>
    </row>
    <row r="33" spans="11:14">
      <c r="K33">
        <v>0.9140625</v>
      </c>
      <c r="L33">
        <v>263583</v>
      </c>
      <c r="M33">
        <v>3535427</v>
      </c>
      <c r="N33">
        <v>2506400</v>
      </c>
    </row>
    <row r="34" spans="11:14">
      <c r="K34">
        <v>0</v>
      </c>
      <c r="L34">
        <v>0</v>
      </c>
      <c r="M34">
        <v>165495</v>
      </c>
      <c r="N34">
        <v>2414992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tabSelected="1" topLeftCell="A34" workbookViewId="0">
      <selection activeCell="K47" sqref="K47"/>
    </sheetView>
  </sheetViews>
  <sheetFormatPr defaultRowHeight="15"/>
  <sheetData>
    <row r="1" spans="1:13">
      <c r="A1" t="s">
        <v>2</v>
      </c>
      <c r="B1">
        <v>1.3</v>
      </c>
      <c r="C1" t="s">
        <v>3</v>
      </c>
      <c r="D1" t="s">
        <v>4</v>
      </c>
      <c r="E1" t="s">
        <v>5</v>
      </c>
      <c r="F1" t="b">
        <v>0</v>
      </c>
      <c r="G1" t="s">
        <v>6</v>
      </c>
      <c r="H1" t="b">
        <v>0</v>
      </c>
      <c r="I1">
        <v>1</v>
      </c>
      <c r="L1" t="s">
        <v>20</v>
      </c>
    </row>
    <row r="2" spans="1:13">
      <c r="A2" t="s">
        <v>8</v>
      </c>
      <c r="B2">
        <v>1</v>
      </c>
      <c r="C2" t="s">
        <v>11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13">
      <c r="A3">
        <v>24.5</v>
      </c>
      <c r="C3">
        <f>11.7*5</f>
        <v>58.5</v>
      </c>
      <c r="D3">
        <v>19069800</v>
      </c>
      <c r="E3">
        <v>16868106</v>
      </c>
      <c r="F3">
        <v>8849930</v>
      </c>
      <c r="G3">
        <v>4472351</v>
      </c>
      <c r="H3">
        <v>642006</v>
      </c>
      <c r="I3">
        <v>1737993</v>
      </c>
      <c r="J3">
        <v>3845576</v>
      </c>
      <c r="K3">
        <v>-25201</v>
      </c>
      <c r="L3">
        <v>-25148</v>
      </c>
      <c r="M3">
        <v>-24999</v>
      </c>
    </row>
    <row r="4" spans="1:13">
      <c r="C4">
        <f>C3/2</f>
        <v>29.25</v>
      </c>
      <c r="D4">
        <v>9357639</v>
      </c>
      <c r="E4">
        <v>16055688</v>
      </c>
      <c r="F4">
        <v>10921948</v>
      </c>
      <c r="G4">
        <v>4456276</v>
      </c>
      <c r="H4">
        <v>7149214</v>
      </c>
      <c r="I4">
        <v>7287796</v>
      </c>
      <c r="J4">
        <v>4659857</v>
      </c>
      <c r="K4">
        <v>-25085</v>
      </c>
      <c r="L4">
        <v>-25095</v>
      </c>
      <c r="M4">
        <v>-25007</v>
      </c>
    </row>
    <row r="5" spans="1:13">
      <c r="C5">
        <f t="shared" ref="C5:C9" si="0">C4/2</f>
        <v>14.625</v>
      </c>
      <c r="D5">
        <v>4821518</v>
      </c>
      <c r="E5">
        <v>11292668</v>
      </c>
      <c r="F5">
        <v>13864417</v>
      </c>
      <c r="G5">
        <v>199410</v>
      </c>
      <c r="H5">
        <v>5262342</v>
      </c>
      <c r="I5">
        <v>4369599</v>
      </c>
      <c r="J5">
        <v>3583253</v>
      </c>
      <c r="K5">
        <v>-25218</v>
      </c>
      <c r="L5">
        <v>-25196</v>
      </c>
      <c r="M5">
        <v>-25145</v>
      </c>
    </row>
    <row r="6" spans="1:13">
      <c r="C6">
        <f t="shared" si="0"/>
        <v>7.3125</v>
      </c>
      <c r="D6">
        <v>2227774</v>
      </c>
      <c r="E6">
        <v>21357488</v>
      </c>
      <c r="F6">
        <v>10811952</v>
      </c>
      <c r="G6">
        <v>215186</v>
      </c>
      <c r="H6">
        <v>8907636</v>
      </c>
      <c r="I6">
        <v>6546059</v>
      </c>
      <c r="J6">
        <v>2270187</v>
      </c>
      <c r="K6">
        <v>-25163</v>
      </c>
      <c r="L6">
        <v>-25158</v>
      </c>
      <c r="M6">
        <v>-25231</v>
      </c>
    </row>
    <row r="7" spans="1:13">
      <c r="C7">
        <f t="shared" si="0"/>
        <v>3.65625</v>
      </c>
      <c r="D7">
        <v>1110545</v>
      </c>
      <c r="E7">
        <v>14199724</v>
      </c>
      <c r="F7">
        <v>10752282</v>
      </c>
      <c r="G7">
        <v>1918999</v>
      </c>
      <c r="H7">
        <v>7843741</v>
      </c>
      <c r="I7">
        <v>3314778</v>
      </c>
      <c r="J7">
        <v>5330879</v>
      </c>
      <c r="K7">
        <v>-25137</v>
      </c>
      <c r="L7">
        <v>-25187</v>
      </c>
      <c r="M7">
        <v>-25049</v>
      </c>
    </row>
    <row r="8" spans="1:13">
      <c r="C8">
        <f t="shared" si="0"/>
        <v>1.828125</v>
      </c>
      <c r="D8">
        <v>568625</v>
      </c>
      <c r="E8">
        <v>22597448</v>
      </c>
      <c r="F8">
        <v>9842745</v>
      </c>
      <c r="G8">
        <v>366732</v>
      </c>
      <c r="H8">
        <v>6289568</v>
      </c>
      <c r="I8">
        <v>5676398</v>
      </c>
      <c r="J8">
        <v>724447</v>
      </c>
      <c r="K8">
        <v>-25099</v>
      </c>
      <c r="L8">
        <v>-25067</v>
      </c>
      <c r="M8">
        <v>-25071</v>
      </c>
    </row>
    <row r="9" spans="1:13">
      <c r="C9">
        <f t="shared" si="0"/>
        <v>0.9140625</v>
      </c>
      <c r="D9">
        <v>267540</v>
      </c>
      <c r="E9">
        <v>22327816</v>
      </c>
      <c r="F9">
        <v>10560754</v>
      </c>
      <c r="G9">
        <v>20473366</v>
      </c>
      <c r="H9">
        <v>5817018</v>
      </c>
      <c r="I9">
        <v>2162026</v>
      </c>
      <c r="J9">
        <v>2499641</v>
      </c>
      <c r="K9">
        <v>-25109</v>
      </c>
      <c r="L9">
        <v>-25102</v>
      </c>
      <c r="M9">
        <v>-25079</v>
      </c>
    </row>
    <row r="10" spans="1:13">
      <c r="C10">
        <v>0</v>
      </c>
      <c r="D10">
        <v>0</v>
      </c>
      <c r="E10">
        <v>13044051</v>
      </c>
      <c r="F10">
        <v>8959180</v>
      </c>
      <c r="G10">
        <v>87913</v>
      </c>
      <c r="H10">
        <v>5810126</v>
      </c>
      <c r="I10">
        <v>12540712</v>
      </c>
      <c r="J10">
        <v>6594</v>
      </c>
      <c r="K10">
        <v>-25092</v>
      </c>
      <c r="L10">
        <v>-25062</v>
      </c>
      <c r="M10">
        <v>-25172</v>
      </c>
    </row>
    <row r="12" spans="1:13">
      <c r="B12" t="s">
        <v>23</v>
      </c>
      <c r="E12">
        <v>1</v>
      </c>
      <c r="F12">
        <v>2</v>
      </c>
      <c r="G12">
        <v>3</v>
      </c>
      <c r="H12">
        <v>4</v>
      </c>
      <c r="I12">
        <v>5</v>
      </c>
      <c r="J12">
        <v>6</v>
      </c>
    </row>
    <row r="13" spans="1:13">
      <c r="B13">
        <v>1</v>
      </c>
      <c r="C13">
        <v>2</v>
      </c>
      <c r="D13">
        <v>3</v>
      </c>
      <c r="E13">
        <v>4</v>
      </c>
      <c r="F13">
        <v>5</v>
      </c>
      <c r="G13">
        <v>6</v>
      </c>
      <c r="H13">
        <v>7</v>
      </c>
      <c r="I13">
        <v>8</v>
      </c>
      <c r="J13">
        <v>9</v>
      </c>
      <c r="K13">
        <v>10</v>
      </c>
      <c r="L13">
        <v>11</v>
      </c>
      <c r="M13">
        <v>12</v>
      </c>
    </row>
    <row r="14" spans="1:13">
      <c r="A14" t="s">
        <v>12</v>
      </c>
      <c r="E14" s="2">
        <f t="shared" ref="E14:I14" si="1">(E3+53074)/326030</f>
        <v>51.900683986136244</v>
      </c>
      <c r="F14" s="2">
        <f t="shared" si="1"/>
        <v>27.307315277735178</v>
      </c>
      <c r="G14" s="2">
        <f t="shared" si="1"/>
        <v>13.880394442229242</v>
      </c>
      <c r="H14" s="2">
        <f t="shared" si="1"/>
        <v>2.1319510474496211</v>
      </c>
      <c r="I14" s="2">
        <f t="shared" si="1"/>
        <v>5.4935650093549677</v>
      </c>
      <c r="J14" s="2">
        <f t="shared" ref="J14" si="2">(J3+53074)/326030</f>
        <v>11.957948655031746</v>
      </c>
      <c r="K14" s="1"/>
      <c r="L14" s="1"/>
      <c r="M14" s="1"/>
    </row>
    <row r="15" spans="1:13">
      <c r="A15" t="s">
        <v>13</v>
      </c>
      <c r="E15" s="2">
        <f t="shared" ref="E15:I21" si="3">(E4+53074)/326030</f>
        <v>49.4088335429255</v>
      </c>
      <c r="F15" s="2">
        <f t="shared" si="3"/>
        <v>33.662613869889277</v>
      </c>
      <c r="G15" s="2">
        <f t="shared" si="3"/>
        <v>13.831089163573905</v>
      </c>
      <c r="H15" s="2">
        <f t="shared" si="3"/>
        <v>22.090875072846057</v>
      </c>
      <c r="I15" s="2">
        <f t="shared" si="3"/>
        <v>22.515934116492346</v>
      </c>
      <c r="J15" s="2">
        <f t="shared" ref="J15" si="4">(J4+53074)/326030</f>
        <v>14.455513296322424</v>
      </c>
      <c r="K15" s="1"/>
      <c r="L15" s="1"/>
      <c r="M15" s="1"/>
    </row>
    <row r="16" spans="1:13">
      <c r="A16" t="s">
        <v>14</v>
      </c>
      <c r="E16" s="2">
        <f t="shared" si="3"/>
        <v>34.799687145354724</v>
      </c>
      <c r="F16" s="2">
        <f t="shared" si="3"/>
        <v>42.687761862405303</v>
      </c>
      <c r="G16" s="5">
        <f t="shared" si="3"/>
        <v>0.77441953194491309</v>
      </c>
      <c r="H16" s="2">
        <f t="shared" si="3"/>
        <v>16.303456737110082</v>
      </c>
      <c r="I16" s="2">
        <f t="shared" si="3"/>
        <v>13.565233260742877</v>
      </c>
      <c r="J16" s="2">
        <f t="shared" ref="J16" si="5">(J5+53074)/326030</f>
        <v>11.153350918627121</v>
      </c>
      <c r="K16" s="1"/>
      <c r="L16" s="1"/>
      <c r="M16" s="1"/>
    </row>
    <row r="17" spans="1:13">
      <c r="A17" t="s">
        <v>15</v>
      </c>
      <c r="E17" s="2">
        <f t="shared" si="3"/>
        <v>65.670527252093365</v>
      </c>
      <c r="F17" s="2">
        <f t="shared" si="3"/>
        <v>33.325233874183354</v>
      </c>
      <c r="G17" s="5">
        <f t="shared" si="3"/>
        <v>0.82280771708125022</v>
      </c>
      <c r="H17" s="2">
        <f t="shared" si="3"/>
        <v>27.484311259700029</v>
      </c>
      <c r="I17" s="2">
        <f t="shared" si="3"/>
        <v>20.240876606447259</v>
      </c>
      <c r="J17" s="2">
        <f t="shared" ref="J17" si="6">(J6+53074)/326030</f>
        <v>7.1259117259147935</v>
      </c>
      <c r="K17" s="1"/>
      <c r="L17" s="1"/>
      <c r="M17" s="1"/>
    </row>
    <row r="18" spans="1:13">
      <c r="A18" t="s">
        <v>16</v>
      </c>
      <c r="E18" s="2">
        <f t="shared" si="3"/>
        <v>43.716216299113576</v>
      </c>
      <c r="F18" s="2">
        <f t="shared" si="3"/>
        <v>33.142213906695702</v>
      </c>
      <c r="G18" s="2">
        <f t="shared" si="3"/>
        <v>6.0487470478176855</v>
      </c>
      <c r="H18" s="2">
        <f t="shared" si="3"/>
        <v>24.221129957365886</v>
      </c>
      <c r="I18" s="2">
        <f t="shared" si="3"/>
        <v>10.329883753028863</v>
      </c>
      <c r="J18" s="2">
        <f t="shared" ref="J18" si="7">(J7+53074)/326030</f>
        <v>16.513673588320092</v>
      </c>
      <c r="K18" s="1"/>
      <c r="L18" s="1"/>
      <c r="M18" s="1"/>
    </row>
    <row r="19" spans="1:13">
      <c r="A19" t="s">
        <v>17</v>
      </c>
      <c r="E19" s="2">
        <f t="shared" si="3"/>
        <v>69.473735545808665</v>
      </c>
      <c r="F19" s="2">
        <f t="shared" si="3"/>
        <v>30.352479833144191</v>
      </c>
      <c r="G19" s="2">
        <f t="shared" si="3"/>
        <v>1.2876299727018985</v>
      </c>
      <c r="H19" s="2">
        <f t="shared" si="3"/>
        <v>19.454166794466765</v>
      </c>
      <c r="I19" s="2">
        <f t="shared" si="3"/>
        <v>17.573450295985033</v>
      </c>
      <c r="J19" s="2">
        <f t="shared" ref="J19" si="8">(J8+53074)/326030</f>
        <v>2.3848142808943962</v>
      </c>
      <c r="K19" s="1"/>
      <c r="L19" s="1"/>
      <c r="M19" s="1"/>
    </row>
    <row r="20" spans="1:13">
      <c r="A20" t="s">
        <v>18</v>
      </c>
      <c r="E20" s="2">
        <f t="shared" si="3"/>
        <v>68.64671962702819</v>
      </c>
      <c r="F20" s="2">
        <f t="shared" si="3"/>
        <v>32.554758764530874</v>
      </c>
      <c r="G20" s="2">
        <f t="shared" si="3"/>
        <v>62.958746127656966</v>
      </c>
      <c r="H20" s="2">
        <f t="shared" si="3"/>
        <v>18.004760298132073</v>
      </c>
      <c r="I20" s="2">
        <f t="shared" si="3"/>
        <v>6.7941600466214762</v>
      </c>
      <c r="J20" s="2">
        <f t="shared" ref="J20" si="9">(J9+53074)/326030</f>
        <v>7.8296935864797721</v>
      </c>
      <c r="K20" s="1"/>
      <c r="L20" s="1"/>
      <c r="M20" s="1"/>
    </row>
    <row r="21" spans="1:13">
      <c r="A21" t="s">
        <v>19</v>
      </c>
      <c r="E21" s="2">
        <f t="shared" si="3"/>
        <v>40.171533294482103</v>
      </c>
      <c r="F21" s="2">
        <f t="shared" si="3"/>
        <v>27.642407140447197</v>
      </c>
      <c r="G21" s="5">
        <f t="shared" si="3"/>
        <v>0.43243566542956169</v>
      </c>
      <c r="H21" s="2">
        <f t="shared" si="3"/>
        <v>17.983621139158974</v>
      </c>
      <c r="I21" s="2">
        <f t="shared" si="3"/>
        <v>38.627690703309511</v>
      </c>
      <c r="J21" s="5">
        <f t="shared" ref="J21" si="10">(J10+53074)/326030</f>
        <v>0.18301383308284513</v>
      </c>
      <c r="K21" s="1"/>
      <c r="L21" s="1"/>
      <c r="M21" s="1"/>
    </row>
    <row r="23" spans="1:13">
      <c r="A23" t="s">
        <v>10</v>
      </c>
      <c r="B23">
        <v>1.3</v>
      </c>
      <c r="C23" t="s">
        <v>3</v>
      </c>
      <c r="D23" t="s">
        <v>4</v>
      </c>
      <c r="E23" t="s">
        <v>5</v>
      </c>
      <c r="F23" t="b">
        <v>0</v>
      </c>
      <c r="G23" t="s">
        <v>6</v>
      </c>
      <c r="H23" t="b">
        <v>0</v>
      </c>
      <c r="I23">
        <v>1</v>
      </c>
    </row>
    <row r="24" spans="1:13">
      <c r="A24" t="s">
        <v>8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  <c r="M24">
        <v>12</v>
      </c>
    </row>
    <row r="25" spans="1:13">
      <c r="A25">
        <v>24.5</v>
      </c>
      <c r="B25">
        <v>2397162</v>
      </c>
      <c r="C25">
        <v>1115743</v>
      </c>
      <c r="D25">
        <v>1453463</v>
      </c>
      <c r="E25">
        <v>1199963</v>
      </c>
      <c r="F25">
        <v>1064345</v>
      </c>
      <c r="G25">
        <v>1216284</v>
      </c>
      <c r="H25">
        <v>1710073</v>
      </c>
      <c r="I25">
        <v>877065</v>
      </c>
      <c r="J25">
        <v>1338617</v>
      </c>
      <c r="K25">
        <v>3554083</v>
      </c>
      <c r="L25">
        <v>9943</v>
      </c>
      <c r="M25">
        <v>1458861</v>
      </c>
    </row>
    <row r="26" spans="1:13">
      <c r="B26">
        <v>1074521</v>
      </c>
      <c r="C26">
        <v>942144</v>
      </c>
      <c r="D26">
        <v>1198995</v>
      </c>
      <c r="E26">
        <v>1006722</v>
      </c>
      <c r="F26">
        <v>2291379</v>
      </c>
      <c r="G26">
        <v>1315784</v>
      </c>
      <c r="H26">
        <v>1285496</v>
      </c>
      <c r="I26">
        <v>875459</v>
      </c>
      <c r="J26">
        <v>1239218</v>
      </c>
      <c r="K26">
        <v>1074805</v>
      </c>
      <c r="L26">
        <v>1284838</v>
      </c>
      <c r="M26">
        <v>1316005</v>
      </c>
    </row>
    <row r="27" spans="1:13">
      <c r="B27">
        <v>668497</v>
      </c>
      <c r="C27">
        <v>279406</v>
      </c>
      <c r="D27">
        <v>812509</v>
      </c>
      <c r="E27">
        <v>1039376</v>
      </c>
      <c r="F27">
        <v>1310645</v>
      </c>
      <c r="G27">
        <v>1339005</v>
      </c>
      <c r="H27">
        <v>1050946</v>
      </c>
      <c r="I27">
        <v>1151320</v>
      </c>
      <c r="J27">
        <v>990775</v>
      </c>
      <c r="K27">
        <v>3335279</v>
      </c>
      <c r="L27">
        <v>9708</v>
      </c>
      <c r="M27">
        <v>1432382</v>
      </c>
    </row>
    <row r="28" spans="1:13">
      <c r="B28">
        <v>1930103</v>
      </c>
      <c r="C28">
        <v>1329366</v>
      </c>
      <c r="D28">
        <v>1213680</v>
      </c>
      <c r="E28">
        <v>1318904</v>
      </c>
      <c r="F28">
        <v>1860727</v>
      </c>
      <c r="G28">
        <v>1880355</v>
      </c>
      <c r="H28">
        <v>1729121</v>
      </c>
      <c r="I28">
        <v>805335</v>
      </c>
      <c r="J28">
        <v>938784</v>
      </c>
      <c r="K28">
        <v>5081449</v>
      </c>
      <c r="L28">
        <v>14424</v>
      </c>
      <c r="M28">
        <v>821653</v>
      </c>
    </row>
    <row r="29" spans="1:13">
      <c r="B29">
        <v>1391854</v>
      </c>
      <c r="C29">
        <v>1341778</v>
      </c>
      <c r="D29">
        <v>667235</v>
      </c>
      <c r="E29">
        <v>1593092</v>
      </c>
      <c r="F29">
        <v>1682600</v>
      </c>
      <c r="G29">
        <v>1394684</v>
      </c>
      <c r="H29">
        <v>1250535</v>
      </c>
      <c r="I29">
        <v>1672237</v>
      </c>
      <c r="J29">
        <v>924105</v>
      </c>
      <c r="K29">
        <v>2758159</v>
      </c>
      <c r="L29">
        <v>9786</v>
      </c>
      <c r="M29">
        <v>1344702</v>
      </c>
    </row>
    <row r="30" spans="1:13">
      <c r="B30">
        <v>1036992</v>
      </c>
      <c r="C30">
        <v>991547</v>
      </c>
      <c r="D30">
        <v>2014926</v>
      </c>
      <c r="E30">
        <v>1632628</v>
      </c>
      <c r="F30">
        <v>1409560</v>
      </c>
      <c r="G30">
        <v>1805447</v>
      </c>
      <c r="H30">
        <v>1577528</v>
      </c>
      <c r="I30">
        <v>1581887</v>
      </c>
      <c r="J30">
        <v>2318238</v>
      </c>
      <c r="K30">
        <v>3076386</v>
      </c>
      <c r="L30">
        <v>9502</v>
      </c>
      <c r="M30">
        <v>997707</v>
      </c>
    </row>
    <row r="31" spans="1:13">
      <c r="B31">
        <v>791748</v>
      </c>
      <c r="C31">
        <v>1356005</v>
      </c>
      <c r="D31">
        <v>1705260</v>
      </c>
      <c r="E31">
        <v>988002</v>
      </c>
      <c r="F31">
        <v>1682654</v>
      </c>
      <c r="G31">
        <v>1561926</v>
      </c>
      <c r="H31">
        <v>956629</v>
      </c>
      <c r="I31">
        <v>1628860</v>
      </c>
      <c r="J31">
        <v>1126107</v>
      </c>
      <c r="K31">
        <v>3496252</v>
      </c>
      <c r="L31">
        <v>8644</v>
      </c>
      <c r="M31">
        <v>1397300</v>
      </c>
    </row>
    <row r="32" spans="1:13">
      <c r="B32">
        <v>1330504</v>
      </c>
      <c r="C32">
        <v>1394646</v>
      </c>
      <c r="D32">
        <v>1479183</v>
      </c>
      <c r="E32">
        <v>783029</v>
      </c>
      <c r="F32">
        <v>1169392</v>
      </c>
      <c r="G32">
        <v>1874506</v>
      </c>
      <c r="H32">
        <v>1442876</v>
      </c>
      <c r="I32">
        <v>410390</v>
      </c>
      <c r="J32">
        <v>1156606</v>
      </c>
      <c r="K32">
        <v>2225173</v>
      </c>
      <c r="L32">
        <v>7516</v>
      </c>
      <c r="M32">
        <v>1261554</v>
      </c>
    </row>
    <row r="34" spans="1:13">
      <c r="B34" t="s">
        <v>21</v>
      </c>
      <c r="H34" t="s">
        <v>29</v>
      </c>
      <c r="K34" s="3"/>
      <c r="L34" s="4" t="s">
        <v>22</v>
      </c>
    </row>
    <row r="35" spans="1:13">
      <c r="B35">
        <v>1</v>
      </c>
      <c r="C35">
        <v>2</v>
      </c>
      <c r="D35">
        <v>3</v>
      </c>
      <c r="E35">
        <v>4</v>
      </c>
      <c r="F35">
        <v>5</v>
      </c>
      <c r="G35">
        <v>6</v>
      </c>
      <c r="H35">
        <v>7</v>
      </c>
      <c r="I35">
        <v>8</v>
      </c>
      <c r="J35">
        <v>9</v>
      </c>
      <c r="K35" s="4">
        <v>10</v>
      </c>
      <c r="L35" s="4">
        <v>11</v>
      </c>
      <c r="M35">
        <v>12</v>
      </c>
    </row>
    <row r="36" spans="1:13">
      <c r="A36" t="s">
        <v>12</v>
      </c>
      <c r="B36" s="2">
        <f>(B25+29275)/322270*2</f>
        <v>15.058410649455425</v>
      </c>
      <c r="C36" s="2">
        <f t="shared" ref="C36:I36" si="11">(C25+29275)/322270*2</f>
        <v>7.1059546343128437</v>
      </c>
      <c r="D36" s="2">
        <f t="shared" si="11"/>
        <v>9.2018369690011479</v>
      </c>
      <c r="E36" s="2">
        <f t="shared" si="11"/>
        <v>7.6286219629503211</v>
      </c>
      <c r="F36" s="2">
        <f t="shared" si="11"/>
        <v>6.7869798616067269</v>
      </c>
      <c r="G36" s="2">
        <f t="shared" si="11"/>
        <v>7.7299097030440311</v>
      </c>
      <c r="H36" s="2">
        <f t="shared" si="11"/>
        <v>10.794352561516741</v>
      </c>
      <c r="I36" s="2">
        <f t="shared" si="11"/>
        <v>5.6247246097992365</v>
      </c>
      <c r="J36" s="2">
        <f>(J25+29275)/322270*2</f>
        <v>8.4891054085083937</v>
      </c>
      <c r="K36" s="5">
        <f t="shared" ref="K36:M36" si="12">(K25+29275)/322270*2</f>
        <v>22.238235020324574</v>
      </c>
      <c r="L36" s="5">
        <f t="shared" si="12"/>
        <v>0.24338598069941353</v>
      </c>
      <c r="M36" s="2">
        <f t="shared" si="12"/>
        <v>9.2353368293666804</v>
      </c>
    </row>
    <row r="37" spans="1:13">
      <c r="A37" t="s">
        <v>13</v>
      </c>
      <c r="B37" s="2">
        <f>(B26+29275)/322270*2</f>
        <v>6.8501318769975486</v>
      </c>
      <c r="C37" s="2">
        <f t="shared" ref="C37:I37" si="13">(C26+29275)/322270*2</f>
        <v>6.0286033450212555</v>
      </c>
      <c r="D37" s="2">
        <f t="shared" si="13"/>
        <v>7.6226145778384584</v>
      </c>
      <c r="E37" s="2">
        <f t="shared" si="13"/>
        <v>6.429372886089304</v>
      </c>
      <c r="F37" s="2">
        <f t="shared" si="13"/>
        <v>14.401923852670121</v>
      </c>
      <c r="G37" s="2">
        <f t="shared" si="13"/>
        <v>8.3474043503894251</v>
      </c>
      <c r="H37" s="2">
        <f t="shared" si="13"/>
        <v>8.1594377385422163</v>
      </c>
      <c r="I37" s="2">
        <f t="shared" si="13"/>
        <v>5.614757811772737</v>
      </c>
      <c r="J37" s="2">
        <f>(J26+29275)/322270*2</f>
        <v>7.8722375647748786</v>
      </c>
      <c r="K37" s="5">
        <f t="shared" ref="K37:M37" si="14">(K26+29275)/322270*2</f>
        <v>6.8518943742824341</v>
      </c>
      <c r="L37" s="5">
        <f t="shared" si="14"/>
        <v>8.1553542061004745</v>
      </c>
      <c r="M37" s="2">
        <f t="shared" si="14"/>
        <v>8.3487758711639302</v>
      </c>
    </row>
    <row r="38" spans="1:13">
      <c r="A38" t="s">
        <v>14</v>
      </c>
      <c r="B38" s="2">
        <f t="shared" ref="B38:I43" si="15">(B27+29275)/322270*2</f>
        <v>4.3303565333416083</v>
      </c>
      <c r="C38" s="2">
        <f t="shared" si="15"/>
        <v>1.9156669873087784</v>
      </c>
      <c r="D38" s="2">
        <f t="shared" si="15"/>
        <v>5.2240916002110032</v>
      </c>
      <c r="E38" s="2">
        <f t="shared" si="15"/>
        <v>6.6320228379929871</v>
      </c>
      <c r="F38" s="2">
        <f t="shared" si="15"/>
        <v>8.3155118378998978</v>
      </c>
      <c r="G38" s="2">
        <f t="shared" si="15"/>
        <v>8.4915133273342231</v>
      </c>
      <c r="H38" s="2">
        <f t="shared" si="15"/>
        <v>6.7038259844229993</v>
      </c>
      <c r="I38" s="2">
        <f t="shared" si="15"/>
        <v>7.3267446551028641</v>
      </c>
      <c r="J38" s="2">
        <f t="shared" ref="J38:M38" si="16">(J27+29275)/322270*2</f>
        <v>6.3304061811524495</v>
      </c>
      <c r="K38" s="5">
        <f t="shared" si="16"/>
        <v>20.880342569894808</v>
      </c>
      <c r="L38" s="5">
        <f t="shared" si="16"/>
        <v>0.24192757625593447</v>
      </c>
      <c r="M38" s="2">
        <f t="shared" si="16"/>
        <v>9.071008781456543</v>
      </c>
    </row>
    <row r="39" spans="1:13">
      <c r="A39" t="s">
        <v>15</v>
      </c>
      <c r="B39" s="2">
        <f t="shared" si="15"/>
        <v>12.159853538958016</v>
      </c>
      <c r="C39" s="2">
        <f t="shared" si="15"/>
        <v>8.4316939212461595</v>
      </c>
      <c r="D39" s="2">
        <f t="shared" si="15"/>
        <v>7.7137493406150126</v>
      </c>
      <c r="E39" s="2">
        <f t="shared" si="15"/>
        <v>8.3667669966177431</v>
      </c>
      <c r="F39" s="2">
        <f t="shared" si="15"/>
        <v>11.729307723337573</v>
      </c>
      <c r="G39" s="2">
        <f t="shared" si="15"/>
        <v>11.85111862723803</v>
      </c>
      <c r="H39" s="2">
        <f t="shared" si="15"/>
        <v>10.912563999131164</v>
      </c>
      <c r="I39" s="2">
        <f t="shared" si="15"/>
        <v>5.1795699258385826</v>
      </c>
      <c r="J39" s="2">
        <f t="shared" ref="J39:M39" si="17">(J28+29275)/322270*2</f>
        <v>6.0077512644676823</v>
      </c>
      <c r="K39" s="5">
        <f t="shared" si="17"/>
        <v>31.717032302106929</v>
      </c>
      <c r="L39" s="5">
        <f t="shared" si="17"/>
        <v>0.27119496074719956</v>
      </c>
      <c r="M39" s="2">
        <f t="shared" si="17"/>
        <v>5.2808390480032275</v>
      </c>
    </row>
    <row r="40" spans="1:13">
      <c r="A40" t="s">
        <v>16</v>
      </c>
      <c r="B40" s="2">
        <f t="shared" si="15"/>
        <v>8.819492971731778</v>
      </c>
      <c r="C40" s="2">
        <f t="shared" si="15"/>
        <v>8.5087224997672752</v>
      </c>
      <c r="D40" s="2">
        <f t="shared" si="15"/>
        <v>4.3225245911813079</v>
      </c>
      <c r="E40" s="2">
        <f t="shared" si="15"/>
        <v>10.06837124150557</v>
      </c>
      <c r="F40" s="2">
        <f t="shared" si="15"/>
        <v>10.623855773109504</v>
      </c>
      <c r="G40" s="2">
        <f t="shared" si="15"/>
        <v>8.8370558848170795</v>
      </c>
      <c r="H40" s="2">
        <f t="shared" si="15"/>
        <v>7.9424705991870175</v>
      </c>
      <c r="I40" s="2">
        <f t="shared" si="15"/>
        <v>10.559543240140256</v>
      </c>
      <c r="J40" s="2">
        <f t="shared" ref="J40:M40" si="18">(J29+29275)/322270*2</f>
        <v>5.9166537375492601</v>
      </c>
      <c r="K40" s="5">
        <f t="shared" si="18"/>
        <v>17.298749495764422</v>
      </c>
      <c r="L40" s="5">
        <f t="shared" si="18"/>
        <v>0.24241164241164243</v>
      </c>
      <c r="M40" s="2">
        <f t="shared" si="18"/>
        <v>8.5268687746299694</v>
      </c>
    </row>
    <row r="41" spans="1:13">
      <c r="A41" t="s">
        <v>17</v>
      </c>
      <c r="B41" s="2">
        <f t="shared" si="15"/>
        <v>6.6172277903621186</v>
      </c>
      <c r="C41" s="2">
        <f t="shared" si="15"/>
        <v>6.3351971948986874</v>
      </c>
      <c r="D41" s="2">
        <f t="shared" si="15"/>
        <v>12.686263071337699</v>
      </c>
      <c r="E41" s="2">
        <f t="shared" si="15"/>
        <v>10.313730722685946</v>
      </c>
      <c r="F41" s="2">
        <f t="shared" si="15"/>
        <v>8.9293759890774815</v>
      </c>
      <c r="G41" s="2">
        <f t="shared" si="15"/>
        <v>11.386241350420455</v>
      </c>
      <c r="H41" s="2">
        <f t="shared" si="15"/>
        <v>9.9717814255127681</v>
      </c>
      <c r="I41" s="2">
        <f t="shared" si="15"/>
        <v>9.9988332764452164</v>
      </c>
      <c r="J41" s="2">
        <f t="shared" ref="J41:M41" si="19">(J30+29275)/322270*2</f>
        <v>14.568610171595246</v>
      </c>
      <c r="K41" s="5">
        <f t="shared" si="19"/>
        <v>19.273658733360225</v>
      </c>
      <c r="L41" s="5">
        <f t="shared" si="19"/>
        <v>0.24064914512675706</v>
      </c>
      <c r="M41" s="2">
        <f t="shared" si="19"/>
        <v>6.3734260092469048</v>
      </c>
    </row>
    <row r="42" spans="1:13">
      <c r="A42" t="s">
        <v>18</v>
      </c>
      <c r="B42" s="2">
        <f t="shared" si="15"/>
        <v>5.0952493251000712</v>
      </c>
      <c r="C42" s="2">
        <f t="shared" si="15"/>
        <v>8.5970149253731343</v>
      </c>
      <c r="D42" s="2">
        <f t="shared" si="15"/>
        <v>10.764483197319018</v>
      </c>
      <c r="E42" s="2">
        <f t="shared" si="15"/>
        <v>6.3131970087193965</v>
      </c>
      <c r="F42" s="2">
        <f t="shared" si="15"/>
        <v>10.624190895832687</v>
      </c>
      <c r="G42" s="2">
        <f t="shared" si="15"/>
        <v>9.8749557824184695</v>
      </c>
      <c r="H42" s="2">
        <f t="shared" si="15"/>
        <v>6.118496912526763</v>
      </c>
      <c r="I42" s="2">
        <f t="shared" si="15"/>
        <v>10.29034660377944</v>
      </c>
      <c r="J42" s="2">
        <f t="shared" ref="J42:M42" si="20">(J31+29275)/322270*2</f>
        <v>7.170273373258448</v>
      </c>
      <c r="K42" s="5">
        <f t="shared" si="20"/>
        <v>21.87933720172526</v>
      </c>
      <c r="L42" s="5">
        <f t="shared" si="20"/>
        <v>0.23532441741396964</v>
      </c>
      <c r="M42" s="2">
        <f t="shared" si="20"/>
        <v>8.8532907189623611</v>
      </c>
    </row>
    <row r="43" spans="1:13">
      <c r="A43" t="s">
        <v>19</v>
      </c>
      <c r="B43" s="2">
        <f t="shared" si="15"/>
        <v>8.4387563223384117</v>
      </c>
      <c r="C43" s="2">
        <f t="shared" si="15"/>
        <v>8.8368200577155793</v>
      </c>
      <c r="D43" s="2">
        <f t="shared" si="15"/>
        <v>9.3614546808576655</v>
      </c>
      <c r="E43" s="2">
        <f t="shared" si="15"/>
        <v>5.0411394172588206</v>
      </c>
      <c r="F43" s="2">
        <f t="shared" si="15"/>
        <v>7.4388990597945819</v>
      </c>
      <c r="G43" s="2">
        <f t="shared" si="15"/>
        <v>11.81481987153629</v>
      </c>
      <c r="H43" s="2">
        <f t="shared" si="15"/>
        <v>9.1361342973283275</v>
      </c>
      <c r="I43" s="2">
        <f t="shared" si="15"/>
        <v>2.7285505942222361</v>
      </c>
      <c r="J43" s="2">
        <f t="shared" ref="J43:M43" si="21">(J32+29275)/322270*2</f>
        <v>7.3595494461166107</v>
      </c>
      <c r="K43" s="5">
        <f t="shared" si="21"/>
        <v>13.991050982095759</v>
      </c>
      <c r="L43" s="5">
        <f t="shared" si="21"/>
        <v>0.22832407608527011</v>
      </c>
      <c r="M43" s="2">
        <f t="shared" si="21"/>
        <v>8.0108542526452968</v>
      </c>
    </row>
    <row r="44" spans="1:13">
      <c r="K44" s="3"/>
      <c r="L44" s="3"/>
    </row>
    <row r="45" spans="1:13">
      <c r="B45" t="s">
        <v>25</v>
      </c>
      <c r="D45" t="s">
        <v>28</v>
      </c>
      <c r="G45" t="s">
        <v>27</v>
      </c>
    </row>
    <row r="46" spans="1:13">
      <c r="B46" t="s">
        <v>11</v>
      </c>
      <c r="C46" t="s">
        <v>26</v>
      </c>
      <c r="D46">
        <v>10</v>
      </c>
      <c r="E46">
        <v>11</v>
      </c>
      <c r="G46">
        <v>10</v>
      </c>
      <c r="H46">
        <v>11</v>
      </c>
    </row>
    <row r="47" spans="1:13">
      <c r="D47">
        <v>4661711</v>
      </c>
      <c r="E47">
        <v>1509405</v>
      </c>
      <c r="G47" s="6">
        <f>(D47+13989)/386870</f>
        <v>12.085972031948717</v>
      </c>
      <c r="H47" s="6">
        <f>(E47+13989)/386870</f>
        <v>3.9377413601468194</v>
      </c>
      <c r="I47" s="6">
        <f>SUM(G47:H47)</f>
        <v>16.023713392095537</v>
      </c>
    </row>
    <row r="48" spans="1:13">
      <c r="B48">
        <v>29.25</v>
      </c>
      <c r="C48">
        <v>11239538</v>
      </c>
      <c r="D48">
        <v>1926877</v>
      </c>
      <c r="E48">
        <v>2225880</v>
      </c>
      <c r="G48" s="6">
        <f t="shared" ref="G48:H54" si="22">(D48+13989)/386870</f>
        <v>5.0168428671129837</v>
      </c>
      <c r="H48" s="6">
        <f t="shared" si="22"/>
        <v>5.789720061002404</v>
      </c>
      <c r="I48" s="6">
        <f t="shared" ref="I48:I54" si="23">SUM(G48:H48)</f>
        <v>10.806562928115387</v>
      </c>
    </row>
    <row r="49" spans="2:9">
      <c r="B49">
        <v>14.625</v>
      </c>
      <c r="C49">
        <v>5503923</v>
      </c>
      <c r="D49">
        <v>3314706</v>
      </c>
      <c r="E49">
        <v>2836392</v>
      </c>
      <c r="G49" s="6">
        <f t="shared" si="22"/>
        <v>8.6041693592162733</v>
      </c>
      <c r="H49" s="6">
        <f t="shared" si="22"/>
        <v>7.3678005531573918</v>
      </c>
      <c r="I49" s="6">
        <f t="shared" si="23"/>
        <v>15.971969912373666</v>
      </c>
    </row>
    <row r="50" spans="2:9">
      <c r="B50">
        <v>7.3125</v>
      </c>
      <c r="C50">
        <v>2494599</v>
      </c>
      <c r="D50">
        <v>3128749</v>
      </c>
      <c r="E50">
        <v>5300821</v>
      </c>
      <c r="G50" s="6">
        <f t="shared" si="22"/>
        <v>8.1234988497428073</v>
      </c>
      <c r="H50" s="6">
        <f t="shared" si="22"/>
        <v>13.73797399643291</v>
      </c>
      <c r="I50" s="6">
        <f t="shared" si="23"/>
        <v>21.861472846175715</v>
      </c>
    </row>
    <row r="51" spans="2:9">
      <c r="B51">
        <v>3.65625</v>
      </c>
      <c r="C51">
        <v>1194559</v>
      </c>
      <c r="D51">
        <v>2003164</v>
      </c>
      <c r="E51">
        <v>3489042</v>
      </c>
      <c r="G51" s="6">
        <f t="shared" si="22"/>
        <v>5.2140331377465294</v>
      </c>
      <c r="H51" s="6">
        <f t="shared" si="22"/>
        <v>9.0548013544601549</v>
      </c>
      <c r="I51" s="6">
        <f t="shared" si="23"/>
        <v>14.268834492206684</v>
      </c>
    </row>
    <row r="52" spans="2:9">
      <c r="B52">
        <v>1.828125</v>
      </c>
      <c r="C52">
        <v>609458</v>
      </c>
      <c r="D52">
        <v>2945344</v>
      </c>
      <c r="E52">
        <v>2658008</v>
      </c>
      <c r="G52" s="6">
        <f t="shared" si="22"/>
        <v>7.6494248714038307</v>
      </c>
      <c r="H52" s="6">
        <f t="shared" si="22"/>
        <v>6.9067050947346651</v>
      </c>
      <c r="I52" s="6">
        <f t="shared" si="23"/>
        <v>14.556129966138496</v>
      </c>
    </row>
    <row r="53" spans="2:9">
      <c r="B53">
        <v>0.9140625</v>
      </c>
      <c r="C53">
        <v>263583</v>
      </c>
      <c r="D53">
        <v>3535427</v>
      </c>
      <c r="E53">
        <v>2506400</v>
      </c>
      <c r="G53" s="6">
        <f t="shared" si="22"/>
        <v>9.1746995114637997</v>
      </c>
      <c r="H53" s="6">
        <f t="shared" si="22"/>
        <v>6.5148215162716161</v>
      </c>
      <c r="I53" s="6">
        <f t="shared" si="23"/>
        <v>15.689521027735417</v>
      </c>
    </row>
    <row r="54" spans="2:9">
      <c r="B54">
        <v>0</v>
      </c>
      <c r="C54">
        <v>0</v>
      </c>
      <c r="D54">
        <v>165495</v>
      </c>
      <c r="E54">
        <v>2414992</v>
      </c>
      <c r="G54" s="7">
        <f t="shared" si="22"/>
        <v>0.46393879080828188</v>
      </c>
      <c r="H54" s="6">
        <f t="shared" si="22"/>
        <v>6.278545764727169</v>
      </c>
      <c r="I54" s="6">
        <f t="shared" si="23"/>
        <v>6.7424845555354507</v>
      </c>
    </row>
  </sheetData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141224_Ewelina_Avejo</vt:lpstr>
      <vt:lpstr>Analyzed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2014-12-24T22:28:33Z</dcterms:created>
  <dcterms:modified xsi:type="dcterms:W3CDTF">2014-12-24T22:58:11Z</dcterms:modified>
</cp:coreProperties>
</file>